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P16" i="1"/>
  <c r="N16"/>
  <c r="N15"/>
  <c r="J13"/>
  <c r="P15"/>
  <c r="E10"/>
  <c r="E9"/>
  <c r="L12"/>
  <c r="L13" l="1"/>
  <c r="F9"/>
  <c r="F10" l="1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<sst xmlns="http://schemas.openxmlformats.org/spreadsheetml/2006/main" count="33" uniqueCount="23">
  <si>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</si>
  <si>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</si>
  <si>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</si>
  <si>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</si>
  <si>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</si>
  <si>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</si>
  <si>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</si>
  <si>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</si>
  <si>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</si>
  <si>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</si>
  <si>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</si>
  <si>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</si>
  <si>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</si>
  <si>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</si>
  <si>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</si>
  <si>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</si>
  <si>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</si>
  <si>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</si>
  <si>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</si>
  <si>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</si>
  <si>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</si>
  <si>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2024Г</t>
  </si>
  <si>
    <t>сентябрь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</si>
</sst>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K25" sqref="K25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22</v>
      </c>
      <c r="O2" t="s">
        <v>21</v>
      </c>
    </row>
    <row r="4" spans="1:20" ht="0.75" customHeight="1" thickBot="1"/>
    <row r="5" spans="1:20" ht="36.75" customHeight="1" thickBot="1">
      <c r="A5" s="3" t="s">
        <v>0</v>
      </c>
      <c r="B5" s="12" t="s">
        <v>1</v>
      </c>
      <c r="C5" s="13"/>
      <c r="D5" s="14"/>
      <c r="E5" s="15" t="s">
        <v>2</v>
      </c>
      <c r="F5" s="16"/>
      <c r="G5" s="17">
        <v>102</v>
      </c>
      <c r="H5" s="18"/>
      <c r="I5" s="18"/>
      <c r="J5" s="26">
        <v>104</v>
      </c>
      <c r="K5" s="16"/>
      <c r="L5" s="16"/>
      <c r="M5" s="27"/>
      <c r="N5" s="15">
        <v>104</v>
      </c>
      <c r="O5" s="16"/>
      <c r="P5" s="16"/>
      <c r="Q5" s="16"/>
      <c r="R5" s="42" t="s">
        <v>8</v>
      </c>
      <c r="S5" s="1" t="s">
        <v>18</v>
      </c>
      <c r="T5" s="1"/>
    </row>
    <row r="6" spans="1:20" ht="33.75" customHeight="1" thickBot="1">
      <c r="A6" s="28"/>
      <c r="B6" s="51" t="s">
        <v>4</v>
      </c>
      <c r="C6" s="52"/>
      <c r="D6" s="53"/>
      <c r="E6" s="24" t="s">
        <v>3</v>
      </c>
      <c r="F6" s="22" t="s">
        <v>17</v>
      </c>
      <c r="G6" s="19" t="s">
        <v>5</v>
      </c>
      <c r="H6" s="20"/>
      <c r="I6" s="21"/>
      <c r="J6" s="46" t="s">
        <v>6</v>
      </c>
      <c r="K6" s="47"/>
      <c r="L6" s="48"/>
      <c r="M6" s="49"/>
      <c r="N6" s="58" t="s">
        <v>7</v>
      </c>
      <c r="O6" s="48"/>
      <c r="P6" s="47"/>
      <c r="Q6" s="47"/>
      <c r="R6" s="43"/>
      <c r="S6" s="1" t="s">
        <v>10</v>
      </c>
      <c r="T6" s="1" t="s">
        <v>11</v>
      </c>
    </row>
    <row r="7" spans="1:20" ht="15" thickBot="1">
      <c r="A7" s="25"/>
      <c r="B7" s="23"/>
      <c r="C7" s="54"/>
      <c r="D7" s="55"/>
      <c r="E7" s="25"/>
      <c r="F7" s="23"/>
      <c r="G7" s="2">
        <v>211</v>
      </c>
      <c r="H7" s="2">
        <v>213</v>
      </c>
      <c r="I7" s="5"/>
      <c r="J7" s="17">
        <v>211</v>
      </c>
      <c r="K7" s="18"/>
      <c r="L7" s="59">
        <v>213</v>
      </c>
      <c r="M7" s="60"/>
      <c r="N7" s="61">
        <v>211</v>
      </c>
      <c r="O7" s="45"/>
      <c r="P7" s="18">
        <v>213</v>
      </c>
      <c r="Q7" s="41"/>
      <c r="R7" s="9"/>
      <c r="S7" s="1"/>
      <c r="T7" s="1"/>
    </row>
    <row r="8" spans="1:20">
      <c r="A8" s="39" t="s">
        <v>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1"/>
      <c r="T8" s="1"/>
    </row>
    <row r="9" spans="1:20">
      <c r="A9" s="1" t="s">
        <v>10</v>
      </c>
      <c r="B9" s="29" t="s">
        <v>10</v>
      </c>
      <c r="C9" s="30"/>
      <c r="D9" s="31"/>
      <c r="E9" s="1">
        <f>G9</f>
        <v>544500</v>
      </c>
      <c r="F9" s="6">
        <f>H9</f>
        <v>164500</v>
      </c>
      <c r="G9" s="1">
        <v>544500</v>
      </c>
      <c r="H9" s="6">
        <v>164500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29" t="s">
        <v>11</v>
      </c>
      <c r="C10" s="30"/>
      <c r="D10" s="31"/>
      <c r="E10" s="1">
        <f>G10</f>
        <v>406883.13</v>
      </c>
      <c r="F10" s="1">
        <f>H10</f>
        <v>109752.38</v>
      </c>
      <c r="G10" s="1">
        <v>406883.13</v>
      </c>
      <c r="H10" s="1">
        <v>109752.38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4"/>
      <c r="S11" s="1"/>
      <c r="T11" s="1"/>
    </row>
    <row r="12" spans="1:20">
      <c r="A12" s="1"/>
      <c r="B12" s="29" t="s">
        <v>10</v>
      </c>
      <c r="C12" s="30"/>
      <c r="D12" s="31"/>
      <c r="E12" s="6">
        <f>J12</f>
        <v>356546</v>
      </c>
      <c r="F12" s="6">
        <f>L12</f>
        <v>107676.89199999999</v>
      </c>
      <c r="G12" s="1"/>
      <c r="H12" s="1"/>
      <c r="I12" s="1"/>
      <c r="J12" s="56">
        <v>356546</v>
      </c>
      <c r="K12" s="57"/>
      <c r="L12" s="56">
        <f>J12*30.2%</f>
        <v>107676.89199999999</v>
      </c>
      <c r="M12" s="57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29" t="s">
        <v>11</v>
      </c>
      <c r="C13" s="30"/>
      <c r="D13" s="31"/>
      <c r="E13" s="6">
        <f>J13</f>
        <v>227103.76</v>
      </c>
      <c r="F13" s="6">
        <f>L13</f>
        <v>68585.335520000008</v>
      </c>
      <c r="G13" s="1"/>
      <c r="H13" s="1"/>
      <c r="I13" s="1"/>
      <c r="J13" s="56">
        <f>53877.6+39200+22638.8+26938.8+33069.4+35650.41+15728.75</f>
        <v>227103.76</v>
      </c>
      <c r="K13" s="57"/>
      <c r="L13" s="56">
        <f>J13*30.2%</f>
        <v>68585.335520000008</v>
      </c>
      <c r="M13" s="57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36" t="s">
        <v>13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4"/>
      <c r="S14" s="1"/>
      <c r="T14" s="1"/>
    </row>
    <row r="15" spans="1:20" ht="15" thickBot="1">
      <c r="A15" s="1"/>
      <c r="B15" s="29" t="s">
        <v>10</v>
      </c>
      <c r="C15" s="30"/>
      <c r="D15" s="31"/>
      <c r="E15" s="6">
        <f>N15</f>
        <v>1202732.57</v>
      </c>
      <c r="F15" s="8">
        <f>P15</f>
        <v>430223.10800000001</v>
      </c>
      <c r="G15" s="1"/>
      <c r="H15" s="1"/>
      <c r="I15" s="1"/>
      <c r="J15" s="32"/>
      <c r="K15" s="32"/>
      <c r="L15" s="32"/>
      <c r="M15" s="32"/>
      <c r="N15" s="44">
        <f>1559278.57-J12</f>
        <v>1202732.57</v>
      </c>
      <c r="O15" s="45"/>
      <c r="P15" s="50">
        <f>537900-L12</f>
        <v>430223.10800000001</v>
      </c>
      <c r="Q15" s="45"/>
      <c r="R15" s="5">
        <v>4</v>
      </c>
      <c r="S15" s="1"/>
      <c r="T15" s="1"/>
    </row>
    <row r="16" spans="1:20" ht="15" thickBot="1">
      <c r="A16" s="1"/>
      <c r="B16" s="29" t="s">
        <v>11</v>
      </c>
      <c r="C16" s="30"/>
      <c r="D16" s="31"/>
      <c r="E16" s="6">
        <f>N16</f>
        <v>984765.19</v>
      </c>
      <c r="F16" s="8">
        <f>P16</f>
        <v>255428.92447999999</v>
      </c>
      <c r="G16" s="1"/>
      <c r="H16" s="1"/>
      <c r="I16" s="1"/>
      <c r="J16" s="32"/>
      <c r="K16" s="32"/>
      <c r="L16" s="32"/>
      <c r="M16" s="32"/>
      <c r="N16" s="44">
        <f>1211868.95-J13</f>
        <v>984765.19</v>
      </c>
      <c r="O16" s="45"/>
      <c r="P16" s="50">
        <f>324014.26-L13</f>
        <v>255428.92447999999</v>
      </c>
      <c r="Q16" s="45"/>
      <c r="R16" s="5">
        <v>4</v>
      </c>
      <c r="S16" s="1"/>
      <c r="T16" s="1"/>
    </row>
    <row r="17" spans="1:20">
      <c r="A17" s="39" t="s">
        <v>14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64"/>
      <c r="R17" s="4"/>
      <c r="S17" s="1"/>
      <c r="T17" s="1"/>
    </row>
    <row r="18" spans="1:20">
      <c r="A18" s="1"/>
      <c r="B18" s="29" t="s">
        <v>10</v>
      </c>
      <c r="C18" s="30"/>
      <c r="D18" s="31"/>
      <c r="E18" s="6">
        <f>E9+E12+E15</f>
        <v>2103778.5700000003</v>
      </c>
      <c r="F18" s="6">
        <f>F9+F12+F15</f>
        <v>702400</v>
      </c>
      <c r="G18" s="1">
        <f>G9</f>
        <v>544500</v>
      </c>
      <c r="H18" s="6">
        <f>H9</f>
        <v>164500</v>
      </c>
      <c r="I18" s="1"/>
      <c r="J18" s="56">
        <f>J12</f>
        <v>356546</v>
      </c>
      <c r="K18" s="31"/>
      <c r="L18" s="56">
        <f>L12</f>
        <v>107676.89199999999</v>
      </c>
      <c r="M18" s="31"/>
      <c r="N18" s="56">
        <f>N15</f>
        <v>1202732.57</v>
      </c>
      <c r="O18" s="57"/>
      <c r="P18" s="56">
        <f>P15</f>
        <v>430223.10800000001</v>
      </c>
      <c r="Q18" s="57"/>
      <c r="R18" s="4">
        <f>R15+R13+R10</f>
        <v>6</v>
      </c>
      <c r="S18" s="1"/>
      <c r="T18" s="1"/>
    </row>
    <row r="19" spans="1:20">
      <c r="A19" s="1"/>
      <c r="B19" s="29" t="s">
        <v>11</v>
      </c>
      <c r="C19" s="30"/>
      <c r="D19" s="31"/>
      <c r="E19" s="6">
        <f>E10+E13+E16</f>
        <v>1618752.08</v>
      </c>
      <c r="F19" s="6">
        <f>F10+F13+F16</f>
        <v>433766.64</v>
      </c>
      <c r="G19" s="1">
        <f>G10</f>
        <v>406883.13</v>
      </c>
      <c r="H19" s="1">
        <f>H10</f>
        <v>109752.38</v>
      </c>
      <c r="I19" s="1"/>
      <c r="J19" s="56">
        <f>J13</f>
        <v>227103.76</v>
      </c>
      <c r="K19" s="31"/>
      <c r="L19" s="56">
        <f>L13</f>
        <v>68585.335520000008</v>
      </c>
      <c r="M19" s="31"/>
      <c r="N19" s="56">
        <f>N16</f>
        <v>984765.19</v>
      </c>
      <c r="O19" s="31"/>
      <c r="P19" s="56">
        <f>P16</f>
        <v>255428.92447999999</v>
      </c>
      <c r="Q19" s="31"/>
      <c r="R19" s="4">
        <f>R18</f>
        <v>6</v>
      </c>
      <c r="S19" s="1"/>
      <c r="T19" s="1"/>
    </row>
    <row r="21" spans="1:20">
      <c r="B21" s="63"/>
      <c r="C21" s="63"/>
      <c r="D21" s="63"/>
      <c r="K21" s="11"/>
      <c r="L21" s="11"/>
    </row>
    <row r="22" spans="1:20" ht="21" customHeight="1">
      <c r="B22" s="63"/>
      <c r="C22" s="63"/>
      <c r="D22" s="63"/>
      <c r="K22" s="11"/>
      <c r="L22" s="11"/>
    </row>
    <row r="23" spans="1:20">
      <c r="B23" s="62" t="s">
        <v>15</v>
      </c>
      <c r="C23" s="62"/>
      <c r="D23" s="62"/>
      <c r="E23" t="s">
        <v>16</v>
      </c>
      <c r="G23" t="s">
        <v>20</v>
      </c>
      <c r="K23" s="11"/>
      <c r="L23" s="11"/>
    </row>
  </sheetData>
  <mergeCells count="51"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  <mergeCell ref="B23:D23"/>
    <mergeCell ref="L16:M16"/>
    <mergeCell ref="J16:K16"/>
    <mergeCell ref="B16:D16"/>
    <mergeCell ref="B21:D22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B5:D5"/>
    <mergeCell ref="E5:F5"/>
    <mergeCell ref="G5:I5"/>
    <mergeCell ref="G6:I6"/>
    <mergeCell ref="J7:K7"/>
    <mergeCell ref="F6:F7"/>
    <mergeCell ref="E6:E7"/>
    <mergeCell ref="J5:M5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2024-10-04T05:55:32Z</dcterms:modified>
</cp:coreProperties>
</file>