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8_{E1777556-39B3-4BA0-B03D-8ADB083FFBB6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P16" i="1" l="1"/>
  <c r="N16" i="1"/>
  <c r="P15" i="1"/>
  <c r="N15" i="1"/>
  <c r="L13" i="1"/>
  <c r="J13" i="1"/>
  <c r="E9" i="1" l="1"/>
  <c r="F9" i="1"/>
  <c r="F10" i="1" l="1"/>
  <c r="E10" i="1"/>
  <c r="R18" i="1" l="1"/>
  <c r="R19" i="1" s="1"/>
  <c r="N19" i="1"/>
  <c r="L19" i="1"/>
  <c r="J19" i="1"/>
  <c r="J18" i="1"/>
  <c r="H19" i="1"/>
  <c r="H18" i="1"/>
  <c r="G19" i="1"/>
  <c r="G18" i="1"/>
  <c r="E13" i="1"/>
  <c r="E12" i="1"/>
  <c r="E16" i="1"/>
  <c r="F13" i="1"/>
  <c r="E19" i="1" l="1"/>
  <c r="L18" i="1"/>
  <c r="F12" i="1"/>
  <c r="S12" i="1"/>
  <c r="E15" i="1" s="1"/>
  <c r="P18" i="1" l="1"/>
  <c r="F15" i="1"/>
  <c r="F18" i="1" s="1"/>
  <c r="N18" i="1"/>
  <c r="E18" i="1"/>
  <c r="P19" i="1"/>
  <c r="F16" i="1"/>
  <c r="F19" i="1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<sst xmlns="http://schemas.openxmlformats.org/spreadsheetml/2006/main" count="33" uniqueCount="23">
  <si>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</si>
  <si>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</si>
  <si>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</si>
  <si>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</si>
  <si>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</si>
  <si>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</si>
  <si>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</si>
  <si>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</si>
  <si>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</si>
  <si>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</si>
  <si>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</si>
  <si>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</si>
  <si>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</si>
  <si>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</si>
  <si>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</si>
  <si>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</si>
  <si>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</si>
  <si>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Каштаева Е.С.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</si>
  <si>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</si>
  <si>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</si>
  <si>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</si>
  <si>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ФЕВРАЛЬ</t>
  </si>
  <si>
    <t>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</si>
</sst>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workbookViewId="0">
      <selection activeCell="K22" sqref="K22"/>
    </sheetView>
  </sheetViews>
  <sheetFormatPr defaultRowHeight="15" x14ac:dyDescent="0.25"/>
  <cols>
    <col min="1" max="1" width="5.5703125" customWidth="1"/>
    <col min="4" max="4" width="2.5703125" customWidth="1"/>
    <col min="5" max="5" width="13.28515625" customWidth="1"/>
    <col min="6" max="6" width="18.28515625" customWidth="1"/>
    <col min="8" max="8" width="10.42578125" customWidth="1"/>
    <col min="9" max="9" width="9.140625" hidden="1" customWidth="1"/>
    <col min="11" max="11" width="10.5703125" bestFit="1" customWidth="1"/>
    <col min="12" max="12" width="9.5703125" bestFit="1" customWidth="1"/>
    <col min="18" max="18" width="6.28515625" customWidth="1"/>
    <col min="19" max="19" width="0.140625" customWidth="1"/>
    <col min="20" max="20" width="11.28515625" customWidth="1"/>
    <col min="21" max="21" width="20" customWidth="1"/>
    <col min="22" max="22" width="13.140625" customWidth="1"/>
  </cols>
  <sheetData>
    <row r="1" spans="1:20" x14ac:dyDescent="0.25">
      <c r="H1" s="7"/>
    </row>
    <row r="2" spans="1:20" x14ac:dyDescent="0.25">
      <c r="F2" t="s">
        <v>20</v>
      </c>
      <c r="N2" s="10" t="s">
        <v>21</v>
      </c>
      <c r="O2" t="s">
        <v>22</v>
      </c>
    </row>
    <row r="4" spans="1:20" ht="0.75" customHeight="1" thickBot="1" x14ac:dyDescent="0.3"/>
    <row r="5" spans="1:20" ht="36.75" customHeight="1" thickBot="1" x14ac:dyDescent="0.3">
      <c r="A5" s="3" t="s">
        <v>0</v>
      </c>
      <c r="B5" s="54" t="s">
        <v>1</v>
      </c>
      <c r="C5" s="55"/>
      <c r="D5" s="56"/>
      <c r="E5" s="50" t="s">
        <v>2</v>
      </c>
      <c r="F5" s="51"/>
      <c r="G5" s="57">
        <v>102</v>
      </c>
      <c r="H5" s="46"/>
      <c r="I5" s="46"/>
      <c r="J5" s="63">
        <v>104</v>
      </c>
      <c r="K5" s="51"/>
      <c r="L5" s="51"/>
      <c r="M5" s="64"/>
      <c r="N5" s="50">
        <v>104</v>
      </c>
      <c r="O5" s="51"/>
      <c r="P5" s="51"/>
      <c r="Q5" s="51"/>
      <c r="R5" s="48" t="s">
        <v>8</v>
      </c>
      <c r="S5" s="1" t="s">
        <v>19</v>
      </c>
      <c r="T5" s="1"/>
    </row>
    <row r="6" spans="1:20" ht="33.75" customHeight="1" thickBot="1" x14ac:dyDescent="0.3">
      <c r="A6" s="38"/>
      <c r="B6" s="25" t="s">
        <v>4</v>
      </c>
      <c r="C6" s="26"/>
      <c r="D6" s="27"/>
      <c r="E6" s="62" t="s">
        <v>3</v>
      </c>
      <c r="F6" s="61" t="s">
        <v>18</v>
      </c>
      <c r="G6" s="58" t="s">
        <v>5</v>
      </c>
      <c r="H6" s="59"/>
      <c r="I6" s="60"/>
      <c r="J6" s="52" t="s">
        <v>6</v>
      </c>
      <c r="K6" s="34"/>
      <c r="L6" s="33"/>
      <c r="M6" s="53"/>
      <c r="N6" s="32" t="s">
        <v>7</v>
      </c>
      <c r="O6" s="33"/>
      <c r="P6" s="34"/>
      <c r="Q6" s="34"/>
      <c r="R6" s="49"/>
      <c r="S6" s="1" t="s">
        <v>10</v>
      </c>
      <c r="T6" s="1" t="s">
        <v>11</v>
      </c>
    </row>
    <row r="7" spans="1:20" ht="15.75" thickBot="1" x14ac:dyDescent="0.3">
      <c r="A7" s="39"/>
      <c r="B7" s="28"/>
      <c r="C7" s="29"/>
      <c r="D7" s="30"/>
      <c r="E7" s="39"/>
      <c r="F7" s="28"/>
      <c r="G7" s="2">
        <v>211</v>
      </c>
      <c r="H7" s="2">
        <v>213</v>
      </c>
      <c r="I7" s="5"/>
      <c r="J7" s="57">
        <v>211</v>
      </c>
      <c r="K7" s="46"/>
      <c r="L7" s="35">
        <v>213</v>
      </c>
      <c r="M7" s="36"/>
      <c r="N7" s="37">
        <v>211</v>
      </c>
      <c r="O7" s="23"/>
      <c r="P7" s="46">
        <v>213</v>
      </c>
      <c r="Q7" s="47"/>
      <c r="R7" s="9"/>
      <c r="S7" s="1"/>
      <c r="T7" s="1"/>
    </row>
    <row r="8" spans="1:20" x14ac:dyDescent="0.25">
      <c r="A8" s="14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"/>
      <c r="T8" s="1"/>
    </row>
    <row r="9" spans="1:20" x14ac:dyDescent="0.25">
      <c r="A9" s="1" t="s">
        <v>10</v>
      </c>
      <c r="B9" s="17" t="s">
        <v>10</v>
      </c>
      <c r="C9" s="18"/>
      <c r="D9" s="13"/>
      <c r="E9" s="1">
        <f>G9</f>
        <v>393000</v>
      </c>
      <c r="F9" s="6">
        <f>H9</f>
        <v>119000</v>
      </c>
      <c r="G9" s="1">
        <v>393000</v>
      </c>
      <c r="H9" s="6">
        <v>119000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 x14ac:dyDescent="0.25">
      <c r="A10" s="1" t="s">
        <v>11</v>
      </c>
      <c r="B10" s="17" t="s">
        <v>11</v>
      </c>
      <c r="C10" s="18"/>
      <c r="D10" s="13"/>
      <c r="E10" s="1">
        <f>G10</f>
        <v>70748.320000000007</v>
      </c>
      <c r="F10" s="1">
        <f>H10</f>
        <v>19479.060000000001</v>
      </c>
      <c r="G10" s="1">
        <v>70748.320000000007</v>
      </c>
      <c r="H10" s="1">
        <v>19479.060000000001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 x14ac:dyDescent="0.25">
      <c r="A11" s="40" t="s">
        <v>12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4"/>
      <c r="S11" s="1"/>
      <c r="T11" s="1"/>
    </row>
    <row r="12" spans="1:20" x14ac:dyDescent="0.25">
      <c r="A12" s="1"/>
      <c r="B12" s="17" t="s">
        <v>10</v>
      </c>
      <c r="C12" s="18"/>
      <c r="D12" s="13"/>
      <c r="E12" s="6">
        <f>J12</f>
        <v>305392</v>
      </c>
      <c r="F12" s="6">
        <f>L12</f>
        <v>92228</v>
      </c>
      <c r="G12" s="1"/>
      <c r="H12" s="1"/>
      <c r="I12" s="1"/>
      <c r="J12" s="12">
        <v>305392</v>
      </c>
      <c r="K12" s="31"/>
      <c r="L12" s="12">
        <v>92228</v>
      </c>
      <c r="M12" s="31"/>
      <c r="N12" s="1"/>
      <c r="O12" s="1"/>
      <c r="P12" s="1"/>
      <c r="Q12" s="1"/>
      <c r="R12" s="4">
        <v>2</v>
      </c>
      <c r="S12" s="1">
        <f>1208700+197600</f>
        <v>1406300</v>
      </c>
      <c r="T12" s="1"/>
    </row>
    <row r="13" spans="1:20" x14ac:dyDescent="0.25">
      <c r="A13" s="1"/>
      <c r="B13" s="17" t="s">
        <v>11</v>
      </c>
      <c r="C13" s="18"/>
      <c r="D13" s="13"/>
      <c r="E13" s="6">
        <f>J13</f>
        <v>45477.599999999999</v>
      </c>
      <c r="F13" s="6">
        <f>L13</f>
        <v>13734.235199999999</v>
      </c>
      <c r="G13" s="1"/>
      <c r="H13" s="1"/>
      <c r="I13" s="1"/>
      <c r="J13" s="12">
        <f>22738.8*2</f>
        <v>45477.599999999999</v>
      </c>
      <c r="K13" s="31"/>
      <c r="L13" s="12">
        <f>J13*30.2%</f>
        <v>13734.235199999999</v>
      </c>
      <c r="M13" s="31"/>
      <c r="N13" s="1"/>
      <c r="O13" s="1"/>
      <c r="P13" s="1"/>
      <c r="Q13" s="1"/>
      <c r="R13" s="4">
        <v>2</v>
      </c>
      <c r="S13" s="1"/>
      <c r="T13" s="1"/>
    </row>
    <row r="14" spans="1:20" ht="15.75" thickBot="1" x14ac:dyDescent="0.3">
      <c r="A14" s="43" t="s">
        <v>13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"/>
      <c r="S14" s="1"/>
      <c r="T14" s="1"/>
    </row>
    <row r="15" spans="1:20" ht="15.75" thickBot="1" x14ac:dyDescent="0.3">
      <c r="A15" s="1"/>
      <c r="B15" s="17" t="s">
        <v>10</v>
      </c>
      <c r="C15" s="18"/>
      <c r="D15" s="13"/>
      <c r="E15" s="1">
        <f>N15</f>
        <v>1203628.01</v>
      </c>
      <c r="F15" s="4">
        <f>P15</f>
        <v>335361</v>
      </c>
      <c r="G15" s="1"/>
      <c r="H15" s="1"/>
      <c r="I15" s="1"/>
      <c r="J15" s="20"/>
      <c r="K15" s="20"/>
      <c r="L15" s="20"/>
      <c r="M15" s="20"/>
      <c r="N15" s="22">
        <f>1509020.01-J12</f>
        <v>1203628.01</v>
      </c>
      <c r="O15" s="23"/>
      <c r="P15" s="24">
        <f>427589-L12</f>
        <v>335361</v>
      </c>
      <c r="Q15" s="23"/>
      <c r="R15" s="5">
        <v>3</v>
      </c>
      <c r="S15" s="1"/>
      <c r="T15" s="1"/>
    </row>
    <row r="16" spans="1:20" ht="15.75" thickBot="1" x14ac:dyDescent="0.3">
      <c r="A16" s="1"/>
      <c r="B16" s="17" t="s">
        <v>11</v>
      </c>
      <c r="C16" s="18"/>
      <c r="D16" s="13"/>
      <c r="E16" s="6">
        <f>N16</f>
        <v>227934.4</v>
      </c>
      <c r="F16" s="8">
        <f>P16</f>
        <v>47932.844800000006</v>
      </c>
      <c r="G16" s="1"/>
      <c r="H16" s="1"/>
      <c r="I16" s="1"/>
      <c r="J16" s="20"/>
      <c r="K16" s="20"/>
      <c r="L16" s="20"/>
      <c r="M16" s="20"/>
      <c r="N16" s="22">
        <f>273412-J13</f>
        <v>227934.4</v>
      </c>
      <c r="O16" s="23"/>
      <c r="P16" s="24">
        <f>61667.08-L13</f>
        <v>47932.844800000006</v>
      </c>
      <c r="Q16" s="23"/>
      <c r="R16" s="5">
        <v>3</v>
      </c>
      <c r="S16" s="1"/>
      <c r="T16" s="1"/>
    </row>
    <row r="17" spans="1:20" x14ac:dyDescent="0.25">
      <c r="A17" s="14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  <c r="R17" s="4"/>
      <c r="S17" s="1"/>
      <c r="T17" s="1"/>
    </row>
    <row r="18" spans="1:20" x14ac:dyDescent="0.25">
      <c r="A18" s="1"/>
      <c r="B18" s="17" t="s">
        <v>10</v>
      </c>
      <c r="C18" s="18"/>
      <c r="D18" s="13"/>
      <c r="E18" s="6">
        <f>E9+E12+E15</f>
        <v>1902020.01</v>
      </c>
      <c r="F18" s="6">
        <f>F9+F12+F15</f>
        <v>546589</v>
      </c>
      <c r="G18" s="1">
        <f>G9</f>
        <v>393000</v>
      </c>
      <c r="H18" s="6">
        <f>H9</f>
        <v>119000</v>
      </c>
      <c r="I18" s="1"/>
      <c r="J18" s="12">
        <f>J12</f>
        <v>305392</v>
      </c>
      <c r="K18" s="13"/>
      <c r="L18" s="12">
        <f>L12</f>
        <v>92228</v>
      </c>
      <c r="M18" s="13"/>
      <c r="N18" s="17">
        <f>N15</f>
        <v>1203628.01</v>
      </c>
      <c r="O18" s="13"/>
      <c r="P18" s="17">
        <f>P15</f>
        <v>335361</v>
      </c>
      <c r="Q18" s="13"/>
      <c r="R18" s="4">
        <f>R15+R13+R10</f>
        <v>6</v>
      </c>
      <c r="S18" s="1"/>
      <c r="T18" s="1"/>
    </row>
    <row r="19" spans="1:20" x14ac:dyDescent="0.25">
      <c r="A19" s="1"/>
      <c r="B19" s="17" t="s">
        <v>11</v>
      </c>
      <c r="C19" s="18"/>
      <c r="D19" s="13"/>
      <c r="E19" s="6">
        <f>E10+E13+E16</f>
        <v>344160.32</v>
      </c>
      <c r="F19" s="6">
        <f>F10+F13+F16</f>
        <v>81146.140000000014</v>
      </c>
      <c r="G19" s="1">
        <f>G10</f>
        <v>70748.320000000007</v>
      </c>
      <c r="H19" s="1">
        <f>H10</f>
        <v>19479.060000000001</v>
      </c>
      <c r="I19" s="1"/>
      <c r="J19" s="12">
        <f>J13</f>
        <v>45477.599999999999</v>
      </c>
      <c r="K19" s="13"/>
      <c r="L19" s="12">
        <f>L13</f>
        <v>13734.235199999999</v>
      </c>
      <c r="M19" s="13"/>
      <c r="N19" s="12">
        <f>N16</f>
        <v>227934.4</v>
      </c>
      <c r="O19" s="13"/>
      <c r="P19" s="12">
        <f>P16</f>
        <v>47932.844800000006</v>
      </c>
      <c r="Q19" s="13"/>
      <c r="R19" s="4">
        <f>R18</f>
        <v>6</v>
      </c>
      <c r="S19" s="1"/>
      <c r="T19" s="1"/>
    </row>
    <row r="21" spans="1:20" x14ac:dyDescent="0.25">
      <c r="B21" s="21"/>
      <c r="C21" s="21"/>
      <c r="D21" s="21"/>
      <c r="K21" s="11"/>
      <c r="L21" s="11"/>
    </row>
    <row r="22" spans="1:20" ht="21" customHeight="1" x14ac:dyDescent="0.25">
      <c r="B22" s="21"/>
      <c r="C22" s="21"/>
      <c r="D22" s="21"/>
      <c r="K22" s="11"/>
      <c r="L22" s="11"/>
    </row>
    <row r="23" spans="1:20" x14ac:dyDescent="0.25">
      <c r="B23" s="19" t="s">
        <v>15</v>
      </c>
      <c r="C23" s="19"/>
      <c r="D23" s="19"/>
      <c r="E23" t="s">
        <v>16</v>
      </c>
      <c r="G23" t="s">
        <v>17</v>
      </c>
      <c r="K23" s="11"/>
      <c r="L23" s="11"/>
    </row>
  </sheetData>
  <mergeCells count="51">
    <mergeCell ref="B5:D5"/>
    <mergeCell ref="E5:F5"/>
    <mergeCell ref="G5:I5"/>
    <mergeCell ref="G6:I6"/>
    <mergeCell ref="J7:K7"/>
    <mergeCell ref="F6:F7"/>
    <mergeCell ref="E6:E7"/>
    <mergeCell ref="J5:M5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B23:D23"/>
    <mergeCell ref="L16:M16"/>
    <mergeCell ref="J16:K16"/>
    <mergeCell ref="B16:D16"/>
    <mergeCell ref="B21:D22"/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2023-03-10T06:57:02Z</dcterms:modified>
</cp:coreProperties>
</file>